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emeter\02市長部局\03総務部\04財政課\01財政班\13決算統計\R元決算統計\99 各種照会、調査等\16【公営企業関係】公営企業に係る経営比較分析表（令和元年度決算）の分析等について\回答\水道\"/>
    </mc:Choice>
  </mc:AlternateContent>
  <workbookProtection workbookAlgorithmName="SHA-512" workbookHashValue="mRskDun+zM/hwQRHrkI2bObF/9LPnogEE/bDD/4erdt7CHhB4KJHtDyBZv6IWUGAW2sQZ2L6DTJ5r6SZw9y/IA==" workbookSaltValue="v6SO9vL8KhBQWvKR9vtsYg=="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<sst xmlns="http://schemas.openxmlformats.org/spreadsheetml/2006/main" count="228" uniqueCount="114">
  <si>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</si>
  <si>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</si>
  <si>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</si>
  <si>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</si>
  <si>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</si>
  <si>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</si>
  <si>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</si>
  <si>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</si>
  <si>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</si>
  <si>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</si>
  <si>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</si>
  <si>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</si>
  <si>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</si>
  <si>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</si>
  <si>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</si>
  <si>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</si>
  <si>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</si>
  <si>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</si>
  <si>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</si>
  <si>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</si>
  <si>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</si>
  <si>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</si>
  <si>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</si>
  <si>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</si>
  <si>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</si>
  <si>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</si>
  <si>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</si>
  <si>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</si>
  <si>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</si>
  <si>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</si>
  <si>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</si>
  <si>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</si>
  <si>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</si>
  <si>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</si>
  <si>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</si>
  <si>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</si>
  <si>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</si>
  <si>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</si>
  <si>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</si>
  <si>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</si>
  <si>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</si>
  <si>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</si>
  <si>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</si>
  <si>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</si>
  <si>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</si>
  <si>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</si>
  <si>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</si>
  <si>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</si>
  <si>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</si>
  <si>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</si>
  <si>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</si>
  <si>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</si>
  <si>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</si>
  <si>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</si>
  <si>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</si>
  <si>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</si>
  <si>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</si>
  <si>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</si>
  <si>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</si>
  <si>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</si>
  <si>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</si>
  <si>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</si>
  <si>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</si>
  <si>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</si>
  <si>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</si>
  <si>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</si>
  <si>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</si>
  <si>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</si>
  <si>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</si>
  <si>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</si>
  <si>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</si>
  <si>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</si>
  <si>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</si>
  <si>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</si>
  <si>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</si>
  <si>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</si>
  <si>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</si>
  <si>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</si>
  <si>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</si>
  <si>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</si>
  <si>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</si>
  <si>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</si>
  <si>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</si>
  <si>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</si>
  <si>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</si>
  <si>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</si>
  <si>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</si>
  <si>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</si>
  <si>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</si>
  <si>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</si>
  <si>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</si>
  <si>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</si>
  <si>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</si>
  <si>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</si>
  <si>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</si>
  <si>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</si>
  <si>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</si>
  <si>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</si>
  <si>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</si>
  <si>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</si>
  <si>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</si>
  <si>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</si>
  <si>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</si>
  <si>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</si>
  <si>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</si>
  <si>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</si>
  <si>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</si>
  <si>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</si>
  <si>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</si>
  <si>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</si>
  <si>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</si>
  <si>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営の健全性は保たれているものの、一般会計からの繰入金に依存している現状となっている。また、簡易水道統合時、企業債を活用して施設整備を進めたことにより、企業債残高が多額となっている。一方で、有収率は年々減少傾向にあり、施設の老朽化が進んいる。
　今後は漏水対策及び施設の老朽化対策事業を計画的に進めるとともに、料金の見直しを検討したり、投資の効率化や維持管理費の削減といった経営改善に取り組む必要がある。</t>
    <rPh sb="3" eb="5">
      <t>ケイエイ</t>
    </rPh>
    <rPh sb="6" eb="9">
      <t>ケンゼンセイ</t>
    </rPh>
    <rPh sb="10" eb="11">
      <t>タモ</t>
    </rPh>
    <rPh sb="20" eb="22">
      <t>イッパン</t>
    </rPh>
    <rPh sb="22" eb="24">
      <t>カイケイ</t>
    </rPh>
    <rPh sb="27" eb="29">
      <t>クリイレ</t>
    </rPh>
    <rPh sb="29" eb="30">
      <t>キン</t>
    </rPh>
    <rPh sb="31" eb="33">
      <t>イゾン</t>
    </rPh>
    <rPh sb="37" eb="39">
      <t>ゲンジョウ</t>
    </rPh>
    <rPh sb="49" eb="51">
      <t>カンイ</t>
    </rPh>
    <rPh sb="51" eb="53">
      <t>スイドウ</t>
    </rPh>
    <rPh sb="53" eb="55">
      <t>トウゴウ</t>
    </rPh>
    <rPh sb="55" eb="56">
      <t>ジ</t>
    </rPh>
    <rPh sb="57" eb="59">
      <t>キギョウ</t>
    </rPh>
    <rPh sb="59" eb="60">
      <t>サイ</t>
    </rPh>
    <rPh sb="61" eb="63">
      <t>カツヨウ</t>
    </rPh>
    <rPh sb="65" eb="67">
      <t>シセツ</t>
    </rPh>
    <rPh sb="67" eb="69">
      <t>セイビ</t>
    </rPh>
    <rPh sb="70" eb="71">
      <t>スス</t>
    </rPh>
    <rPh sb="79" eb="81">
      <t>キギョウ</t>
    </rPh>
    <rPh sb="81" eb="82">
      <t>サイ</t>
    </rPh>
    <rPh sb="82" eb="84">
      <t>ザンダカ</t>
    </rPh>
    <rPh sb="85" eb="87">
      <t>タガク</t>
    </rPh>
    <rPh sb="94" eb="96">
      <t>イッポウ</t>
    </rPh>
    <rPh sb="98" eb="100">
      <t>ユウシュウ</t>
    </rPh>
    <rPh sb="100" eb="101">
      <t>リツ</t>
    </rPh>
    <rPh sb="102" eb="104">
      <t>ネンネン</t>
    </rPh>
    <rPh sb="104" eb="106">
      <t>ゲンショウ</t>
    </rPh>
    <rPh sb="106" eb="108">
      <t>ケイコウ</t>
    </rPh>
    <rPh sb="112" eb="114">
      <t>シセツ</t>
    </rPh>
    <rPh sb="115" eb="118">
      <t>ロウキュウカ</t>
    </rPh>
    <rPh sb="119" eb="120">
      <t>スス</t>
    </rPh>
    <rPh sb="126" eb="128">
      <t>コンゴ</t>
    </rPh>
    <rPh sb="129" eb="131">
      <t>ロウスイ</t>
    </rPh>
    <rPh sb="131" eb="133">
      <t>タイサク</t>
    </rPh>
    <rPh sb="133" eb="134">
      <t>オヨ</t>
    </rPh>
    <rPh sb="135" eb="137">
      <t>シセツ</t>
    </rPh>
    <rPh sb="138" eb="141">
      <t>ロウキュウカ</t>
    </rPh>
    <rPh sb="141" eb="143">
      <t>タイサク</t>
    </rPh>
    <rPh sb="143" eb="145">
      <t>ジギョウ</t>
    </rPh>
    <rPh sb="146" eb="149">
      <t>ケイカクテキ</t>
    </rPh>
    <rPh sb="150" eb="151">
      <t>スス</t>
    </rPh>
    <rPh sb="158" eb="160">
      <t>リョウキン</t>
    </rPh>
    <rPh sb="161" eb="163">
      <t>ミナオ</t>
    </rPh>
    <rPh sb="165" eb="167">
      <t>ケントウ</t>
    </rPh>
    <rPh sb="171" eb="173">
      <t>トウシ</t>
    </rPh>
    <rPh sb="174" eb="177">
      <t>コウリツカ</t>
    </rPh>
    <rPh sb="178" eb="180">
      <t>イジ</t>
    </rPh>
    <rPh sb="180" eb="183">
      <t>カンリヒ</t>
    </rPh>
    <rPh sb="184" eb="186">
      <t>サクゲン</t>
    </rPh>
    <rPh sb="190" eb="192">
      <t>ケイエイ</t>
    </rPh>
    <rPh sb="192" eb="194">
      <t>カイゼン</t>
    </rPh>
    <rPh sb="195" eb="196">
      <t>ト</t>
    </rPh>
    <rPh sb="197" eb="198">
      <t>ク</t>
    </rPh>
    <rPh sb="199" eb="201">
      <t>ヒツヨウ</t>
    </rPh>
    <phoneticPr fontId="4"/>
  </si>
  <si>
    <t xml:space="preserve"> 
　経常収支比率が100％を超え、平均値と比較しても高く、健全な経営を維持しているが、料金回収率が100%を下回っており、平均値よりも低く、旧簡易水道事業の繰入金により、収入不足を補填している状況にある。
　また、流動比率については、平成26年度の会計基準の見直しや平成26年度末と平成28年度末に簡易水道事業を統合したことにより低下したが、高い数値で推移しており、短期債務に対する支払い能力は安定している。
　一方で、簡易水道事業統合の際、起債を活用して施設等の整備を行ったため、企業債残高対給水収益比率が高くなったが、今後、老朽施設の更新等を控えていることから、さらに比率が高くなることが見込まれる。また、施設の統廃合により、近年は平均より高い数値であるが、今後の給水人口や地域のかたよりを踏まえ、適切な施設規模を考えていく必要がある。
　給水原価は、統合による費用増加のため、平均値より低いものの高い数値で推移しているため、施設の維持管理費の見直しを図るなど経営改善を検討していく必要がある。</t>
    <rPh sb="3" eb="5">
      <t>ケイジョウ</t>
    </rPh>
    <rPh sb="5" eb="7">
      <t>シュウシ</t>
    </rPh>
    <rPh sb="7" eb="9">
      <t>ヒリツ</t>
    </rPh>
    <rPh sb="15" eb="16">
      <t>コ</t>
    </rPh>
    <rPh sb="18" eb="21">
      <t>ヘイキンチ</t>
    </rPh>
    <rPh sb="22" eb="24">
      <t>ヒカク</t>
    </rPh>
    <rPh sb="27" eb="28">
      <t>タカ</t>
    </rPh>
    <rPh sb="30" eb="32">
      <t>ケンゼン</t>
    </rPh>
    <rPh sb="33" eb="35">
      <t>ケイエイ</t>
    </rPh>
    <rPh sb="36" eb="38">
      <t>イジ</t>
    </rPh>
    <rPh sb="44" eb="46">
      <t>リョウキン</t>
    </rPh>
    <rPh sb="46" eb="48">
      <t>カイシュウ</t>
    </rPh>
    <rPh sb="48" eb="49">
      <t>リツ</t>
    </rPh>
    <rPh sb="55" eb="57">
      <t>シタマワ</t>
    </rPh>
    <rPh sb="62" eb="65">
      <t>ヘイキンチ</t>
    </rPh>
    <rPh sb="68" eb="69">
      <t>ヒク</t>
    </rPh>
    <rPh sb="71" eb="72">
      <t>キュウ</t>
    </rPh>
    <rPh sb="72" eb="74">
      <t>カンイ</t>
    </rPh>
    <rPh sb="74" eb="76">
      <t>スイドウ</t>
    </rPh>
    <rPh sb="76" eb="78">
      <t>ジギョウ</t>
    </rPh>
    <rPh sb="79" eb="81">
      <t>クリイレ</t>
    </rPh>
    <rPh sb="81" eb="82">
      <t>キン</t>
    </rPh>
    <rPh sb="86" eb="88">
      <t>シュウニュウ</t>
    </rPh>
    <rPh sb="88" eb="90">
      <t>ブソク</t>
    </rPh>
    <rPh sb="91" eb="93">
      <t>ホテン</t>
    </rPh>
    <rPh sb="97" eb="99">
      <t>ジョウキョウ</t>
    </rPh>
    <rPh sb="108" eb="110">
      <t>リュウドウ</t>
    </rPh>
    <rPh sb="110" eb="112">
      <t>ヒリツ</t>
    </rPh>
    <rPh sb="118" eb="120">
      <t>ヘイセイ</t>
    </rPh>
    <rPh sb="122" eb="124">
      <t>ネンド</t>
    </rPh>
    <rPh sb="125" eb="127">
      <t>カイケイ</t>
    </rPh>
    <rPh sb="127" eb="129">
      <t>キジュン</t>
    </rPh>
    <rPh sb="130" eb="132">
      <t>ミナオ</t>
    </rPh>
    <rPh sb="134" eb="136">
      <t>ヘイセイ</t>
    </rPh>
    <rPh sb="138" eb="140">
      <t>ネンド</t>
    </rPh>
    <rPh sb="140" eb="141">
      <t>マツ</t>
    </rPh>
    <rPh sb="142" eb="144">
      <t>ヘイセイ</t>
    </rPh>
    <rPh sb="146" eb="148">
      <t>ネンド</t>
    </rPh>
    <rPh sb="148" eb="149">
      <t>マツ</t>
    </rPh>
    <rPh sb="150" eb="152">
      <t>カンイ</t>
    </rPh>
    <rPh sb="152" eb="154">
      <t>スイドウ</t>
    </rPh>
    <rPh sb="154" eb="156">
      <t>ジギョウ</t>
    </rPh>
    <rPh sb="157" eb="159">
      <t>トウゴウ</t>
    </rPh>
    <rPh sb="166" eb="168">
      <t>テイカ</t>
    </rPh>
    <rPh sb="172" eb="173">
      <t>タカ</t>
    </rPh>
    <rPh sb="174" eb="176">
      <t>スウチ</t>
    </rPh>
    <rPh sb="177" eb="179">
      <t>スイイ</t>
    </rPh>
    <rPh sb="184" eb="186">
      <t>タンキ</t>
    </rPh>
    <rPh sb="186" eb="188">
      <t>サイム</t>
    </rPh>
    <rPh sb="189" eb="190">
      <t>タイ</t>
    </rPh>
    <rPh sb="192" eb="194">
      <t>シハラ</t>
    </rPh>
    <rPh sb="195" eb="197">
      <t>ノウリョク</t>
    </rPh>
    <rPh sb="198" eb="200">
      <t>アンテイ</t>
    </rPh>
    <rPh sb="207" eb="209">
      <t>イッポウ</t>
    </rPh>
    <rPh sb="211" eb="217">
      <t>カンイスイドウジギョウ</t>
    </rPh>
    <rPh sb="217" eb="219">
      <t>トウゴウ</t>
    </rPh>
    <rPh sb="220" eb="221">
      <t>サイ</t>
    </rPh>
    <rPh sb="222" eb="224">
      <t>キサイ</t>
    </rPh>
    <rPh sb="225" eb="227">
      <t>カツヨウ</t>
    </rPh>
    <rPh sb="229" eb="231">
      <t>シセツ</t>
    </rPh>
    <rPh sb="231" eb="232">
      <t>トウ</t>
    </rPh>
    <rPh sb="233" eb="235">
      <t>セイビ</t>
    </rPh>
    <rPh sb="236" eb="237">
      <t>オコナ</t>
    </rPh>
    <rPh sb="242" eb="244">
      <t>キギョウ</t>
    </rPh>
    <rPh sb="244" eb="245">
      <t>サイ</t>
    </rPh>
    <rPh sb="245" eb="247">
      <t>ザンダカ</t>
    </rPh>
    <rPh sb="247" eb="248">
      <t>タイ</t>
    </rPh>
    <rPh sb="248" eb="250">
      <t>キュウスイ</t>
    </rPh>
    <rPh sb="250" eb="252">
      <t>シュウエキ</t>
    </rPh>
    <rPh sb="252" eb="254">
      <t>ヒリツ</t>
    </rPh>
    <rPh sb="255" eb="256">
      <t>タカ</t>
    </rPh>
    <rPh sb="262" eb="264">
      <t>コンゴ</t>
    </rPh>
    <phoneticPr fontId="4"/>
  </si>
  <si>
    <t>　
　令和元年度に多くの管路が法定耐用年数を経過したことにより、保有する管路の内、45％強が法定耐用年数を経過してる一方で、管路更新率が低いため、計画的で効率的な管路更新を進めていく必要がある。</t>
    <rPh sb="3" eb="5">
      <t>レイワ</t>
    </rPh>
    <rPh sb="5" eb="7">
      <t>ガンネン</t>
    </rPh>
    <rPh sb="7" eb="8">
      <t>ド</t>
    </rPh>
    <rPh sb="9" eb="10">
      <t>オオ</t>
    </rPh>
    <rPh sb="12" eb="14">
      <t>カンロ</t>
    </rPh>
    <rPh sb="15" eb="17">
      <t>ホウテイ</t>
    </rPh>
    <rPh sb="17" eb="19">
      <t>タイヨウ</t>
    </rPh>
    <rPh sb="19" eb="21">
      <t>ネンスウ</t>
    </rPh>
    <rPh sb="22" eb="24">
      <t>ケイカ</t>
    </rPh>
    <rPh sb="32" eb="34">
      <t>ホユウ</t>
    </rPh>
    <rPh sb="36" eb="38">
      <t>カンロ</t>
    </rPh>
    <rPh sb="39" eb="40">
      <t>ウチ</t>
    </rPh>
    <rPh sb="44" eb="45">
      <t>キョウ</t>
    </rPh>
    <rPh sb="46" eb="48">
      <t>ホウテイ</t>
    </rPh>
    <rPh sb="48" eb="50">
      <t>タイヨウ</t>
    </rPh>
    <rPh sb="50" eb="52">
      <t>ネンスウ</t>
    </rPh>
    <rPh sb="53" eb="55">
      <t>ケイカ</t>
    </rPh>
    <rPh sb="58" eb="60">
      <t>イッポウ</t>
    </rPh>
    <rPh sb="62" eb="64">
      <t>カンロ</t>
    </rPh>
    <rPh sb="64" eb="66">
      <t>コウシン</t>
    </rPh>
    <rPh sb="66" eb="67">
      <t>リツ</t>
    </rPh>
    <rPh sb="68" eb="69">
      <t>ヒク</t>
    </rPh>
    <rPh sb="73" eb="76">
      <t>ケイカクテキ</t>
    </rPh>
    <rPh sb="77" eb="80">
      <t>コウリツテキ</t>
    </rPh>
    <rPh sb="81" eb="83">
      <t>カンロ</t>
    </rPh>
    <rPh sb="83" eb="85">
      <t>コウシン</t>
    </rPh>
    <rPh sb="86" eb="87">
      <t>スス</t>
    </rPh>
    <rPh sb="91" eb="9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</si>
</sst>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1.1399999999999999</c:v>
                </c:pt>
                <c:pt idx="1">
                  <c:v>0.5</c:v>
                </c:pt>
                <c:pt idx="2">
                  <c:v>0.1</c:v>
                </c:pt>
                <c:pt idx="3">
                  <c:v>0.03</c:v>
                </c:pt>
                <c:pt idx="4">
                  <c:v>0.38</c:v>
                </c:pt>
              </c:numCache>
            </c:numRef>
          </c:val>
          <c:extLst>
            <c:ext xmlns:c16="http://schemas.microsoft.com/office/drawing/2014/chart" uri="{C3380CC4-5D6E-409C-BE32-E72D297353CC}">
              <c16:uniqueId val="{00000000-F88E-4F21-BFD3-BEC8FF18DE3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0.51</c:v>
                </c:pt>
                <c:pt idx="3">
                  <c:v>0.57999999999999996</c:v>
                </c:pt>
                <c:pt idx="4">
                  <c:v>0.54</c:v>
                </c:pt>
              </c:numCache>
            </c:numRef>
          </c:val>
          <c:smooth val="0"/>
          <c:extLst>
            <c:ext xmlns:c16="http://schemas.microsoft.com/office/drawing/2014/chart" uri="{C3380CC4-5D6E-409C-BE32-E72D297353CC}">
              <c16:uniqueId val="{00000001-F88E-4F21-BFD3-BEC8FF18DE3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48.81</c:v>
                </c:pt>
                <c:pt idx="1">
                  <c:v>48.41</c:v>
                </c:pt>
                <c:pt idx="2">
                  <c:v>64.22</c:v>
                </c:pt>
                <c:pt idx="3">
                  <c:v>64.27</c:v>
                </c:pt>
                <c:pt idx="4">
                  <c:v>64.95</c:v>
                </c:pt>
              </c:numCache>
            </c:numRef>
          </c:val>
          <c:extLst>
            <c:ext xmlns:c16="http://schemas.microsoft.com/office/drawing/2014/chart" uri="{C3380CC4-5D6E-409C-BE32-E72D297353CC}">
              <c16:uniqueId val="{00000000-076F-4B70-95E1-F204FF239C1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60.03</c:v>
                </c:pt>
                <c:pt idx="3">
                  <c:v>59.74</c:v>
                </c:pt>
                <c:pt idx="4">
                  <c:v>59.67</c:v>
                </c:pt>
              </c:numCache>
            </c:numRef>
          </c:val>
          <c:smooth val="0"/>
          <c:extLst>
            <c:ext xmlns:c16="http://schemas.microsoft.com/office/drawing/2014/chart" uri="{C3380CC4-5D6E-409C-BE32-E72D297353CC}">
              <c16:uniqueId val="{00000001-076F-4B70-95E1-F204FF239C1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78.040000000000006</c:v>
                </c:pt>
                <c:pt idx="1">
                  <c:v>78.010000000000005</c:v>
                </c:pt>
                <c:pt idx="2">
                  <c:v>75.62</c:v>
                </c:pt>
                <c:pt idx="3">
                  <c:v>73.94</c:v>
                </c:pt>
                <c:pt idx="4">
                  <c:v>72.22</c:v>
                </c:pt>
              </c:numCache>
            </c:numRef>
          </c:val>
          <c:extLst>
            <c:ext xmlns:c16="http://schemas.microsoft.com/office/drawing/2014/chart" uri="{C3380CC4-5D6E-409C-BE32-E72D297353CC}">
              <c16:uniqueId val="{00000000-69B3-4677-A20B-17DD891F246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84.81</c:v>
                </c:pt>
                <c:pt idx="3">
                  <c:v>84.8</c:v>
                </c:pt>
                <c:pt idx="4">
                  <c:v>84.6</c:v>
                </c:pt>
              </c:numCache>
            </c:numRef>
          </c:val>
          <c:smooth val="0"/>
          <c:extLst>
            <c:ext xmlns:c16="http://schemas.microsoft.com/office/drawing/2014/chart" uri="{C3380CC4-5D6E-409C-BE32-E72D297353CC}">
              <c16:uniqueId val="{00000001-69B3-4677-A20B-17DD891F246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120.56</c:v>
                </c:pt>
                <c:pt idx="1">
                  <c:v>117.22</c:v>
                </c:pt>
                <c:pt idx="2">
                  <c:v>119.31</c:v>
                </c:pt>
                <c:pt idx="3">
                  <c:v>123.02</c:v>
                </c:pt>
                <c:pt idx="4">
                  <c:v>120.5</c:v>
                </c:pt>
              </c:numCache>
            </c:numRef>
          </c:val>
          <c:extLst>
            <c:ext xmlns:c16="http://schemas.microsoft.com/office/drawing/2014/chart" uri="{C3380CC4-5D6E-409C-BE32-E72D297353CC}">
              <c16:uniqueId val="{00000000-6FC7-4B0E-A046-C9B5A665ACC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110.68</c:v>
                </c:pt>
                <c:pt idx="3">
                  <c:v>110.66</c:v>
                </c:pt>
                <c:pt idx="4">
                  <c:v>109.01</c:v>
                </c:pt>
              </c:numCache>
            </c:numRef>
          </c:val>
          <c:smooth val="0"/>
          <c:extLst>
            <c:ext xmlns:c16="http://schemas.microsoft.com/office/drawing/2014/chart" uri="{C3380CC4-5D6E-409C-BE32-E72D297353CC}">
              <c16:uniqueId val="{00000001-6FC7-4B0E-A046-C9B5A665ACC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41.04</c:v>
                </c:pt>
                <c:pt idx="1">
                  <c:v>41.37</c:v>
                </c:pt>
                <c:pt idx="2">
                  <c:v>27.81</c:v>
                </c:pt>
                <c:pt idx="3">
                  <c:v>30.46</c:v>
                </c:pt>
                <c:pt idx="4">
                  <c:v>32.94</c:v>
                </c:pt>
              </c:numCache>
            </c:numRef>
          </c:val>
          <c:extLst>
            <c:ext xmlns:c16="http://schemas.microsoft.com/office/drawing/2014/chart" uri="{C3380CC4-5D6E-409C-BE32-E72D297353CC}">
              <c16:uniqueId val="{00000000-54C7-4128-82ED-A6805526813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47.28</c:v>
                </c:pt>
                <c:pt idx="3">
                  <c:v>47.66</c:v>
                </c:pt>
                <c:pt idx="4">
                  <c:v>48.17</c:v>
                </c:pt>
              </c:numCache>
            </c:numRef>
          </c:val>
          <c:smooth val="0"/>
          <c:extLst>
            <c:ext xmlns:c16="http://schemas.microsoft.com/office/drawing/2014/chart" uri="{C3380CC4-5D6E-409C-BE32-E72D297353CC}">
              <c16:uniqueId val="{00000001-54C7-4128-82ED-A6805526813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7.25</c:v>
                </c:pt>
                <c:pt idx="1">
                  <c:v>7.98</c:v>
                </c:pt>
                <c:pt idx="2">
                  <c:v>4.43</c:v>
                </c:pt>
                <c:pt idx="3">
                  <c:v>4.12</c:v>
                </c:pt>
                <c:pt idx="4">
                  <c:v>45.86</c:v>
                </c:pt>
              </c:numCache>
            </c:numRef>
          </c:val>
          <c:extLst>
            <c:ext xmlns:c16="http://schemas.microsoft.com/office/drawing/2014/chart" uri="{C3380CC4-5D6E-409C-BE32-E72D297353CC}">
              <c16:uniqueId val="{00000000-44CC-4C21-B547-B8081045492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12.19</c:v>
                </c:pt>
                <c:pt idx="3">
                  <c:v>15.1</c:v>
                </c:pt>
                <c:pt idx="4">
                  <c:v>17.12</c:v>
                </c:pt>
              </c:numCache>
            </c:numRef>
          </c:val>
          <c:smooth val="0"/>
          <c:extLst>
            <c:ext xmlns:c16="http://schemas.microsoft.com/office/drawing/2014/chart" uri="{C3380CC4-5D6E-409C-BE32-E72D297353CC}">
              <c16:uniqueId val="{00000001-44CC-4C21-B547-B8081045492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formatCode="#,##0.00;&quot;△&quot;#,##0.00;&quot;-&quot;">
                  <c:v>4.9400000000000004</c:v>
                </c:pt>
                <c:pt idx="1">
                  <c:v>0</c:v>
                </c:pt>
                <c:pt idx="2">
                  <c:v>0</c:v>
                </c:pt>
                <c:pt idx="3">
                  <c:v>0</c:v>
                </c:pt>
                <c:pt idx="4">
                  <c:v>0</c:v>
                </c:pt>
              </c:numCache>
            </c:numRef>
          </c:val>
          <c:extLst>
            <c:ext xmlns:c16="http://schemas.microsoft.com/office/drawing/2014/chart" uri="{C3380CC4-5D6E-409C-BE32-E72D297353CC}">
              <c16:uniqueId val="{00000000-FB0B-47C3-980E-E53E6A36B8F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3.56</c:v>
                </c:pt>
                <c:pt idx="3">
                  <c:v>2.74</c:v>
                </c:pt>
                <c:pt idx="4">
                  <c:v>3.7</c:v>
                </c:pt>
              </c:numCache>
            </c:numRef>
          </c:val>
          <c:smooth val="0"/>
          <c:extLst>
            <c:ext xmlns:c16="http://schemas.microsoft.com/office/drawing/2014/chart" uri="{C3380CC4-5D6E-409C-BE32-E72D297353CC}">
              <c16:uniqueId val="{00000001-FB0B-47C3-980E-E53E6A36B8F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822.06</c:v>
                </c:pt>
                <c:pt idx="1">
                  <c:v>850.16</c:v>
                </c:pt>
                <c:pt idx="2">
                  <c:v>317.22000000000003</c:v>
                </c:pt>
                <c:pt idx="3">
                  <c:v>363.26</c:v>
                </c:pt>
                <c:pt idx="4">
                  <c:v>300.52</c:v>
                </c:pt>
              </c:numCache>
            </c:numRef>
          </c:val>
          <c:extLst>
            <c:ext xmlns:c16="http://schemas.microsoft.com/office/drawing/2014/chart" uri="{C3380CC4-5D6E-409C-BE32-E72D297353CC}">
              <c16:uniqueId val="{00000000-4321-4D96-A67F-8209327B38C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357.34</c:v>
                </c:pt>
                <c:pt idx="3">
                  <c:v>366.03</c:v>
                </c:pt>
                <c:pt idx="4">
                  <c:v>365.18</c:v>
                </c:pt>
              </c:numCache>
            </c:numRef>
          </c:val>
          <c:smooth val="0"/>
          <c:extLst>
            <c:ext xmlns:c16="http://schemas.microsoft.com/office/drawing/2014/chart" uri="{C3380CC4-5D6E-409C-BE32-E72D297353CC}">
              <c16:uniqueId val="{00000001-4321-4D96-A67F-8209327B38C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442.68</c:v>
                </c:pt>
                <c:pt idx="1">
                  <c:v>430.19</c:v>
                </c:pt>
                <c:pt idx="2">
                  <c:v>739.35</c:v>
                </c:pt>
                <c:pt idx="3">
                  <c:v>711.93</c:v>
                </c:pt>
                <c:pt idx="4">
                  <c:v>667.62</c:v>
                </c:pt>
              </c:numCache>
            </c:numRef>
          </c:val>
          <c:extLst>
            <c:ext xmlns:c16="http://schemas.microsoft.com/office/drawing/2014/chart" uri="{C3380CC4-5D6E-409C-BE32-E72D297353CC}">
              <c16:uniqueId val="{00000000-D674-4A82-A30D-CB6B1E615BB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373.69</c:v>
                </c:pt>
                <c:pt idx="3">
                  <c:v>370.12</c:v>
                </c:pt>
                <c:pt idx="4">
                  <c:v>371.65</c:v>
                </c:pt>
              </c:numCache>
            </c:numRef>
          </c:val>
          <c:smooth val="0"/>
          <c:extLst>
            <c:ext xmlns:c16="http://schemas.microsoft.com/office/drawing/2014/chart" uri="{C3380CC4-5D6E-409C-BE32-E72D297353CC}">
              <c16:uniqueId val="{00000001-D674-4A82-A30D-CB6B1E615BB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109.66</c:v>
                </c:pt>
                <c:pt idx="1">
                  <c:v>105.53</c:v>
                </c:pt>
                <c:pt idx="2">
                  <c:v>78.97</c:v>
                </c:pt>
                <c:pt idx="3">
                  <c:v>81.290000000000006</c:v>
                </c:pt>
                <c:pt idx="4">
                  <c:v>79.37</c:v>
                </c:pt>
              </c:numCache>
            </c:numRef>
          </c:val>
          <c:extLst>
            <c:ext xmlns:c16="http://schemas.microsoft.com/office/drawing/2014/chart" uri="{C3380CC4-5D6E-409C-BE32-E72D297353CC}">
              <c16:uniqueId val="{00000000-1241-4DD1-B18F-511F0B222A1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99.87</c:v>
                </c:pt>
                <c:pt idx="3">
                  <c:v>100.42</c:v>
                </c:pt>
                <c:pt idx="4">
                  <c:v>98.77</c:v>
                </c:pt>
              </c:numCache>
            </c:numRef>
          </c:val>
          <c:smooth val="0"/>
          <c:extLst>
            <c:ext xmlns:c16="http://schemas.microsoft.com/office/drawing/2014/chart" uri="{C3380CC4-5D6E-409C-BE32-E72D297353CC}">
              <c16:uniqueId val="{00000001-1241-4DD1-B18F-511F0B222A1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119.66</c:v>
                </c:pt>
                <c:pt idx="1">
                  <c:v>124.51</c:v>
                </c:pt>
                <c:pt idx="2">
                  <c:v>166.44</c:v>
                </c:pt>
                <c:pt idx="3">
                  <c:v>161.94</c:v>
                </c:pt>
                <c:pt idx="4">
                  <c:v>166.19</c:v>
                </c:pt>
              </c:numCache>
            </c:numRef>
          </c:val>
          <c:extLst>
            <c:ext xmlns:c16="http://schemas.microsoft.com/office/drawing/2014/chart" uri="{C3380CC4-5D6E-409C-BE32-E72D297353CC}">
              <c16:uniqueId val="{00000000-51DC-4A2F-910C-5204CA96CFB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171.81</c:v>
                </c:pt>
                <c:pt idx="3">
                  <c:v>171.67</c:v>
                </c:pt>
                <c:pt idx="4">
                  <c:v>173.67</c:v>
                </c:pt>
              </c:numCache>
            </c:numRef>
          </c:val>
          <c:smooth val="0"/>
          <c:extLst>
            <c:ext xmlns:c16="http://schemas.microsoft.com/office/drawing/2014/chart" uri="{C3380CC4-5D6E-409C-BE32-E72D297353CC}">
              <c16:uniqueId val="{00000001-51DC-4A2F-910C-5204CA96CFB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25" zoomScale="75" zoomScaleNormal="75" workbookViewId="0">
      <selection activeCell="CE50" sqref="CE5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長崎県　雲仙市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43356</v>
      </c>
      <c r="AM8" s="71"/>
      <c r="AN8" s="71"/>
      <c r="AO8" s="71"/>
      <c r="AP8" s="71"/>
      <c r="AQ8" s="71"/>
      <c r="AR8" s="71"/>
      <c r="AS8" s="71"/>
      <c r="AT8" s="67">
        <f>データ!$S$6</f>
        <v>214.31</v>
      </c>
      <c r="AU8" s="68"/>
      <c r="AV8" s="68"/>
      <c r="AW8" s="68"/>
      <c r="AX8" s="68"/>
      <c r="AY8" s="68"/>
      <c r="AZ8" s="68"/>
      <c r="BA8" s="68"/>
      <c r="BB8" s="70">
        <f>データ!$T$6</f>
        <v>202.31</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2">
      <c r="A10" s="2"/>
      <c r="B10" s="67" t="str">
        <f>データ!$N$6</f>
        <v>-</v>
      </c>
      <c r="C10" s="68"/>
      <c r="D10" s="68"/>
      <c r="E10" s="68"/>
      <c r="F10" s="68"/>
      <c r="G10" s="68"/>
      <c r="H10" s="68"/>
      <c r="I10" s="67">
        <f>データ!$O$6</f>
        <v>58.69</v>
      </c>
      <c r="J10" s="68"/>
      <c r="K10" s="68"/>
      <c r="L10" s="68"/>
      <c r="M10" s="68"/>
      <c r="N10" s="68"/>
      <c r="O10" s="69"/>
      <c r="P10" s="70">
        <f>データ!$P$6</f>
        <v>99.59</v>
      </c>
      <c r="Q10" s="70"/>
      <c r="R10" s="70"/>
      <c r="S10" s="70"/>
      <c r="T10" s="70"/>
      <c r="U10" s="70"/>
      <c r="V10" s="70"/>
      <c r="W10" s="71">
        <f>データ!$Q$6</f>
        <v>2710</v>
      </c>
      <c r="X10" s="71"/>
      <c r="Y10" s="71"/>
      <c r="Z10" s="71"/>
      <c r="AA10" s="71"/>
      <c r="AB10" s="71"/>
      <c r="AC10" s="71"/>
      <c r="AD10" s="2"/>
      <c r="AE10" s="2"/>
      <c r="AF10" s="2"/>
      <c r="AG10" s="2"/>
      <c r="AH10" s="4"/>
      <c r="AI10" s="4"/>
      <c r="AJ10" s="4"/>
      <c r="AK10" s="4"/>
      <c r="AL10" s="71">
        <f>データ!$U$6</f>
        <v>42749</v>
      </c>
      <c r="AM10" s="71"/>
      <c r="AN10" s="71"/>
      <c r="AO10" s="71"/>
      <c r="AP10" s="71"/>
      <c r="AQ10" s="71"/>
      <c r="AR10" s="71"/>
      <c r="AS10" s="71"/>
      <c r="AT10" s="67">
        <f>データ!$V$6</f>
        <v>44.48</v>
      </c>
      <c r="AU10" s="68"/>
      <c r="AV10" s="68"/>
      <c r="AW10" s="68"/>
      <c r="AX10" s="68"/>
      <c r="AY10" s="68"/>
      <c r="AZ10" s="68"/>
      <c r="BA10" s="68"/>
      <c r="BB10" s="70">
        <f>データ!$W$6</f>
        <v>961.08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MkTbQW5o+vXHKfVNbYOhMHGpjI5gdQeP66LBRsIhQIsQ/CAlcoS/xvgEgWH7X6BzekQhlLuF44db0GuMYTXY5Q==" saltValue="z1tB+4S6GplJGgkivo9Ty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422134</v>
      </c>
      <c r="D6" s="34">
        <f t="shared" si="3"/>
        <v>46</v>
      </c>
      <c r="E6" s="34">
        <f t="shared" si="3"/>
        <v>1</v>
      </c>
      <c r="F6" s="34">
        <f t="shared" si="3"/>
        <v>0</v>
      </c>
      <c r="G6" s="34">
        <f t="shared" si="3"/>
        <v>1</v>
      </c>
      <c r="H6" s="34" t="str">
        <f t="shared" si="3"/>
        <v>長崎県　雲仙市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58.69</v>
      </c>
      <c r="P6" s="35">
        <f t="shared" si="3"/>
        <v>99.59</v>
      </c>
      <c r="Q6" s="35">
        <f t="shared" si="3"/>
        <v>2710</v>
      </c>
      <c r="R6" s="35">
        <f t="shared" si="3"/>
        <v>43356</v>
      </c>
      <c r="S6" s="35">
        <f t="shared" si="3"/>
        <v>214.31</v>
      </c>
      <c r="T6" s="35">
        <f t="shared" si="3"/>
        <v>202.31</v>
      </c>
      <c r="U6" s="35">
        <f t="shared" si="3"/>
        <v>42749</v>
      </c>
      <c r="V6" s="35">
        <f t="shared" si="3"/>
        <v>44.48</v>
      </c>
      <c r="W6" s="35">
        <f t="shared" si="3"/>
        <v>961.08</v>
      </c>
      <c r="X6" s="36">
        <f>IF(X7="",NA(),X7)</f>
        <v>120.56</v>
      </c>
      <c r="Y6" s="36">
        <f t="shared" ref="Y6:AG6" si="4">IF(Y7="",NA(),Y7)</f>
        <v>117.22</v>
      </c>
      <c r="Z6" s="36">
        <f t="shared" si="4"/>
        <v>119.31</v>
      </c>
      <c r="AA6" s="36">
        <f t="shared" si="4"/>
        <v>123.02</v>
      </c>
      <c r="AB6" s="36">
        <f t="shared" si="4"/>
        <v>120.5</v>
      </c>
      <c r="AC6" s="36">
        <f t="shared" si="4"/>
        <v>111.21</v>
      </c>
      <c r="AD6" s="36">
        <f t="shared" si="4"/>
        <v>111.71</v>
      </c>
      <c r="AE6" s="36">
        <f t="shared" si="4"/>
        <v>110.68</v>
      </c>
      <c r="AF6" s="36">
        <f t="shared" si="4"/>
        <v>110.66</v>
      </c>
      <c r="AG6" s="36">
        <f t="shared" si="4"/>
        <v>109.01</v>
      </c>
      <c r="AH6" s="35" t="str">
        <f>IF(AH7="","",IF(AH7="-","【-】","【"&amp;SUBSTITUTE(TEXT(AH7,"#,##0.00"),"-","△")&amp;"】"))</f>
        <v>【112.01】</v>
      </c>
      <c r="AI6" s="36">
        <f>IF(AI7="",NA(),AI7)</f>
        <v>4.9400000000000004</v>
      </c>
      <c r="AJ6" s="35">
        <f t="shared" ref="AJ6:AR6" si="5">IF(AJ7="",NA(),AJ7)</f>
        <v>0</v>
      </c>
      <c r="AK6" s="35">
        <f t="shared" si="5"/>
        <v>0</v>
      </c>
      <c r="AL6" s="35">
        <f t="shared" si="5"/>
        <v>0</v>
      </c>
      <c r="AM6" s="35">
        <f t="shared" si="5"/>
        <v>0</v>
      </c>
      <c r="AN6" s="36">
        <f t="shared" si="5"/>
        <v>1.93</v>
      </c>
      <c r="AO6" s="36">
        <f t="shared" si="5"/>
        <v>1.72</v>
      </c>
      <c r="AP6" s="36">
        <f t="shared" si="5"/>
        <v>3.56</v>
      </c>
      <c r="AQ6" s="36">
        <f t="shared" si="5"/>
        <v>2.74</v>
      </c>
      <c r="AR6" s="36">
        <f t="shared" si="5"/>
        <v>3.7</v>
      </c>
      <c r="AS6" s="35" t="str">
        <f>IF(AS7="","",IF(AS7="-","【-】","【"&amp;SUBSTITUTE(TEXT(AS7,"#,##0.00"),"-","△")&amp;"】"))</f>
        <v>【1.08】</v>
      </c>
      <c r="AT6" s="36">
        <f>IF(AT7="",NA(),AT7)</f>
        <v>822.06</v>
      </c>
      <c r="AU6" s="36">
        <f t="shared" ref="AU6:BC6" si="6">IF(AU7="",NA(),AU7)</f>
        <v>850.16</v>
      </c>
      <c r="AV6" s="36">
        <f t="shared" si="6"/>
        <v>317.22000000000003</v>
      </c>
      <c r="AW6" s="36">
        <f t="shared" si="6"/>
        <v>363.26</v>
      </c>
      <c r="AX6" s="36">
        <f t="shared" si="6"/>
        <v>300.52</v>
      </c>
      <c r="AY6" s="36">
        <f t="shared" si="6"/>
        <v>391.54</v>
      </c>
      <c r="AZ6" s="36">
        <f t="shared" si="6"/>
        <v>384.34</v>
      </c>
      <c r="BA6" s="36">
        <f t="shared" si="6"/>
        <v>357.34</v>
      </c>
      <c r="BB6" s="36">
        <f t="shared" si="6"/>
        <v>366.03</v>
      </c>
      <c r="BC6" s="36">
        <f t="shared" si="6"/>
        <v>365.18</v>
      </c>
      <c r="BD6" s="35" t="str">
        <f>IF(BD7="","",IF(BD7="-","【-】","【"&amp;SUBSTITUTE(TEXT(BD7,"#,##0.00"),"-","△")&amp;"】"))</f>
        <v>【264.97】</v>
      </c>
      <c r="BE6" s="36">
        <f>IF(BE7="",NA(),BE7)</f>
        <v>442.68</v>
      </c>
      <c r="BF6" s="36">
        <f t="shared" ref="BF6:BN6" si="7">IF(BF7="",NA(),BF7)</f>
        <v>430.19</v>
      </c>
      <c r="BG6" s="36">
        <f t="shared" si="7"/>
        <v>739.35</v>
      </c>
      <c r="BH6" s="36">
        <f t="shared" si="7"/>
        <v>711.93</v>
      </c>
      <c r="BI6" s="36">
        <f t="shared" si="7"/>
        <v>667.62</v>
      </c>
      <c r="BJ6" s="36">
        <f t="shared" si="7"/>
        <v>386.97</v>
      </c>
      <c r="BK6" s="36">
        <f t="shared" si="7"/>
        <v>380.58</v>
      </c>
      <c r="BL6" s="36">
        <f t="shared" si="7"/>
        <v>373.69</v>
      </c>
      <c r="BM6" s="36">
        <f t="shared" si="7"/>
        <v>370.12</v>
      </c>
      <c r="BN6" s="36">
        <f t="shared" si="7"/>
        <v>371.65</v>
      </c>
      <c r="BO6" s="35" t="str">
        <f>IF(BO7="","",IF(BO7="-","【-】","【"&amp;SUBSTITUTE(TEXT(BO7,"#,##0.00"),"-","△")&amp;"】"))</f>
        <v>【266.61】</v>
      </c>
      <c r="BP6" s="36">
        <f>IF(BP7="",NA(),BP7)</f>
        <v>109.66</v>
      </c>
      <c r="BQ6" s="36">
        <f t="shared" ref="BQ6:BY6" si="8">IF(BQ7="",NA(),BQ7)</f>
        <v>105.53</v>
      </c>
      <c r="BR6" s="36">
        <f t="shared" si="8"/>
        <v>78.97</v>
      </c>
      <c r="BS6" s="36">
        <f t="shared" si="8"/>
        <v>81.290000000000006</v>
      </c>
      <c r="BT6" s="36">
        <f t="shared" si="8"/>
        <v>79.37</v>
      </c>
      <c r="BU6" s="36">
        <f t="shared" si="8"/>
        <v>101.72</v>
      </c>
      <c r="BV6" s="36">
        <f t="shared" si="8"/>
        <v>102.38</v>
      </c>
      <c r="BW6" s="36">
        <f t="shared" si="8"/>
        <v>99.87</v>
      </c>
      <c r="BX6" s="36">
        <f t="shared" si="8"/>
        <v>100.42</v>
      </c>
      <c r="BY6" s="36">
        <f t="shared" si="8"/>
        <v>98.77</v>
      </c>
      <c r="BZ6" s="35" t="str">
        <f>IF(BZ7="","",IF(BZ7="-","【-】","【"&amp;SUBSTITUTE(TEXT(BZ7,"#,##0.00"),"-","△")&amp;"】"))</f>
        <v>【103.24】</v>
      </c>
      <c r="CA6" s="36">
        <f>IF(CA7="",NA(),CA7)</f>
        <v>119.66</v>
      </c>
      <c r="CB6" s="36">
        <f t="shared" ref="CB6:CJ6" si="9">IF(CB7="",NA(),CB7)</f>
        <v>124.51</v>
      </c>
      <c r="CC6" s="36">
        <f t="shared" si="9"/>
        <v>166.44</v>
      </c>
      <c r="CD6" s="36">
        <f t="shared" si="9"/>
        <v>161.94</v>
      </c>
      <c r="CE6" s="36">
        <f t="shared" si="9"/>
        <v>166.19</v>
      </c>
      <c r="CF6" s="36">
        <f t="shared" si="9"/>
        <v>168.2</v>
      </c>
      <c r="CG6" s="36">
        <f t="shared" si="9"/>
        <v>168.67</v>
      </c>
      <c r="CH6" s="36">
        <f t="shared" si="9"/>
        <v>171.81</v>
      </c>
      <c r="CI6" s="36">
        <f t="shared" si="9"/>
        <v>171.67</v>
      </c>
      <c r="CJ6" s="36">
        <f t="shared" si="9"/>
        <v>173.67</v>
      </c>
      <c r="CK6" s="35" t="str">
        <f>IF(CK7="","",IF(CK7="-","【-】","【"&amp;SUBSTITUTE(TEXT(CK7,"#,##0.00"),"-","△")&amp;"】"))</f>
        <v>【168.38】</v>
      </c>
      <c r="CL6" s="36">
        <f>IF(CL7="",NA(),CL7)</f>
        <v>48.81</v>
      </c>
      <c r="CM6" s="36">
        <f t="shared" ref="CM6:CU6" si="10">IF(CM7="",NA(),CM7)</f>
        <v>48.41</v>
      </c>
      <c r="CN6" s="36">
        <f t="shared" si="10"/>
        <v>64.22</v>
      </c>
      <c r="CO6" s="36">
        <f t="shared" si="10"/>
        <v>64.27</v>
      </c>
      <c r="CP6" s="36">
        <f t="shared" si="10"/>
        <v>64.95</v>
      </c>
      <c r="CQ6" s="36">
        <f t="shared" si="10"/>
        <v>54.77</v>
      </c>
      <c r="CR6" s="36">
        <f t="shared" si="10"/>
        <v>54.92</v>
      </c>
      <c r="CS6" s="36">
        <f t="shared" si="10"/>
        <v>60.03</v>
      </c>
      <c r="CT6" s="36">
        <f t="shared" si="10"/>
        <v>59.74</v>
      </c>
      <c r="CU6" s="36">
        <f t="shared" si="10"/>
        <v>59.67</v>
      </c>
      <c r="CV6" s="35" t="str">
        <f>IF(CV7="","",IF(CV7="-","【-】","【"&amp;SUBSTITUTE(TEXT(CV7,"#,##0.00"),"-","△")&amp;"】"))</f>
        <v>【60.00】</v>
      </c>
      <c r="CW6" s="36">
        <f>IF(CW7="",NA(),CW7)</f>
        <v>78.040000000000006</v>
      </c>
      <c r="CX6" s="36">
        <f t="shared" ref="CX6:DF6" si="11">IF(CX7="",NA(),CX7)</f>
        <v>78.010000000000005</v>
      </c>
      <c r="CY6" s="36">
        <f t="shared" si="11"/>
        <v>75.62</v>
      </c>
      <c r="CZ6" s="36">
        <f t="shared" si="11"/>
        <v>73.94</v>
      </c>
      <c r="DA6" s="36">
        <f t="shared" si="11"/>
        <v>72.22</v>
      </c>
      <c r="DB6" s="36">
        <f t="shared" si="11"/>
        <v>82.89</v>
      </c>
      <c r="DC6" s="36">
        <f t="shared" si="11"/>
        <v>82.66</v>
      </c>
      <c r="DD6" s="36">
        <f t="shared" si="11"/>
        <v>84.81</v>
      </c>
      <c r="DE6" s="36">
        <f t="shared" si="11"/>
        <v>84.8</v>
      </c>
      <c r="DF6" s="36">
        <f t="shared" si="11"/>
        <v>84.6</v>
      </c>
      <c r="DG6" s="35" t="str">
        <f>IF(DG7="","",IF(DG7="-","【-】","【"&amp;SUBSTITUTE(TEXT(DG7,"#,##0.00"),"-","△")&amp;"】"))</f>
        <v>【89.80】</v>
      </c>
      <c r="DH6" s="36">
        <f>IF(DH7="",NA(),DH7)</f>
        <v>41.04</v>
      </c>
      <c r="DI6" s="36">
        <f t="shared" ref="DI6:DQ6" si="12">IF(DI7="",NA(),DI7)</f>
        <v>41.37</v>
      </c>
      <c r="DJ6" s="36">
        <f t="shared" si="12"/>
        <v>27.81</v>
      </c>
      <c r="DK6" s="36">
        <f t="shared" si="12"/>
        <v>30.46</v>
      </c>
      <c r="DL6" s="36">
        <f t="shared" si="12"/>
        <v>32.94</v>
      </c>
      <c r="DM6" s="36">
        <f t="shared" si="12"/>
        <v>47.46</v>
      </c>
      <c r="DN6" s="36">
        <f t="shared" si="12"/>
        <v>48.49</v>
      </c>
      <c r="DO6" s="36">
        <f t="shared" si="12"/>
        <v>47.28</v>
      </c>
      <c r="DP6" s="36">
        <f t="shared" si="12"/>
        <v>47.66</v>
      </c>
      <c r="DQ6" s="36">
        <f t="shared" si="12"/>
        <v>48.17</v>
      </c>
      <c r="DR6" s="35" t="str">
        <f>IF(DR7="","",IF(DR7="-","【-】","【"&amp;SUBSTITUTE(TEXT(DR7,"#,##0.00"),"-","△")&amp;"】"))</f>
        <v>【49.59】</v>
      </c>
      <c r="DS6" s="36">
        <f>IF(DS7="",NA(),DS7)</f>
        <v>7.25</v>
      </c>
      <c r="DT6" s="36">
        <f t="shared" ref="DT6:EB6" si="13">IF(DT7="",NA(),DT7)</f>
        <v>7.98</v>
      </c>
      <c r="DU6" s="36">
        <f t="shared" si="13"/>
        <v>4.43</v>
      </c>
      <c r="DV6" s="36">
        <f t="shared" si="13"/>
        <v>4.12</v>
      </c>
      <c r="DW6" s="36">
        <f t="shared" si="13"/>
        <v>45.86</v>
      </c>
      <c r="DX6" s="36">
        <f t="shared" si="13"/>
        <v>9.7100000000000009</v>
      </c>
      <c r="DY6" s="36">
        <f t="shared" si="13"/>
        <v>12.79</v>
      </c>
      <c r="DZ6" s="36">
        <f t="shared" si="13"/>
        <v>12.19</v>
      </c>
      <c r="EA6" s="36">
        <f t="shared" si="13"/>
        <v>15.1</v>
      </c>
      <c r="EB6" s="36">
        <f t="shared" si="13"/>
        <v>17.12</v>
      </c>
      <c r="EC6" s="35" t="str">
        <f>IF(EC7="","",IF(EC7="-","【-】","【"&amp;SUBSTITUTE(TEXT(EC7,"#,##0.00"),"-","△")&amp;"】"))</f>
        <v>【19.44】</v>
      </c>
      <c r="ED6" s="36">
        <f>IF(ED7="",NA(),ED7)</f>
        <v>1.1399999999999999</v>
      </c>
      <c r="EE6" s="36">
        <f t="shared" ref="EE6:EM6" si="14">IF(EE7="",NA(),EE7)</f>
        <v>0.5</v>
      </c>
      <c r="EF6" s="36">
        <f t="shared" si="14"/>
        <v>0.1</v>
      </c>
      <c r="EG6" s="36">
        <f t="shared" si="14"/>
        <v>0.03</v>
      </c>
      <c r="EH6" s="36">
        <f t="shared" si="14"/>
        <v>0.38</v>
      </c>
      <c r="EI6" s="36">
        <f t="shared" si="14"/>
        <v>0.99</v>
      </c>
      <c r="EJ6" s="36">
        <f t="shared" si="14"/>
        <v>0.71</v>
      </c>
      <c r="EK6" s="36">
        <f t="shared" si="14"/>
        <v>0.51</v>
      </c>
      <c r="EL6" s="36">
        <f t="shared" si="14"/>
        <v>0.57999999999999996</v>
      </c>
      <c r="EM6" s="36">
        <f t="shared" si="14"/>
        <v>0.54</v>
      </c>
      <c r="EN6" s="35" t="str">
        <f>IF(EN7="","",IF(EN7="-","【-】","【"&amp;SUBSTITUTE(TEXT(EN7,"#,##0.00"),"-","△")&amp;"】"))</f>
        <v>【0.68】</v>
      </c>
    </row>
    <row r="7" spans="1:144" s="37" customFormat="1" x14ac:dyDescent="0.2">
      <c r="A7" s="29"/>
      <c r="B7" s="38">
        <v>2019</v>
      </c>
      <c r="C7" s="38">
        <v>422134</v>
      </c>
      <c r="D7" s="38">
        <v>46</v>
      </c>
      <c r="E7" s="38">
        <v>1</v>
      </c>
      <c r="F7" s="38">
        <v>0</v>
      </c>
      <c r="G7" s="38">
        <v>1</v>
      </c>
      <c r="H7" s="38" t="s">
        <v>93</v>
      </c>
      <c r="I7" s="38" t="s">
        <v>94</v>
      </c>
      <c r="J7" s="38" t="s">
        <v>95</v>
      </c>
      <c r="K7" s="38" t="s">
        <v>96</v>
      </c>
      <c r="L7" s="38" t="s">
        <v>97</v>
      </c>
      <c r="M7" s="38" t="s">
        <v>98</v>
      </c>
      <c r="N7" s="39" t="s">
        <v>99</v>
      </c>
      <c r="O7" s="39">
        <v>58.69</v>
      </c>
      <c r="P7" s="39">
        <v>99.59</v>
      </c>
      <c r="Q7" s="39">
        <v>2710</v>
      </c>
      <c r="R7" s="39">
        <v>43356</v>
      </c>
      <c r="S7" s="39">
        <v>214.31</v>
      </c>
      <c r="T7" s="39">
        <v>202.31</v>
      </c>
      <c r="U7" s="39">
        <v>42749</v>
      </c>
      <c r="V7" s="39">
        <v>44.48</v>
      </c>
      <c r="W7" s="39">
        <v>961.08</v>
      </c>
      <c r="X7" s="39">
        <v>120.56</v>
      </c>
      <c r="Y7" s="39">
        <v>117.22</v>
      </c>
      <c r="Z7" s="39">
        <v>119.31</v>
      </c>
      <c r="AA7" s="39">
        <v>123.02</v>
      </c>
      <c r="AB7" s="39">
        <v>120.5</v>
      </c>
      <c r="AC7" s="39">
        <v>111.21</v>
      </c>
      <c r="AD7" s="39">
        <v>111.71</v>
      </c>
      <c r="AE7" s="39">
        <v>110.68</v>
      </c>
      <c r="AF7" s="39">
        <v>110.66</v>
      </c>
      <c r="AG7" s="39">
        <v>109.01</v>
      </c>
      <c r="AH7" s="39">
        <v>112.01</v>
      </c>
      <c r="AI7" s="39">
        <v>4.9400000000000004</v>
      </c>
      <c r="AJ7" s="39">
        <v>0</v>
      </c>
      <c r="AK7" s="39">
        <v>0</v>
      </c>
      <c r="AL7" s="39">
        <v>0</v>
      </c>
      <c r="AM7" s="39">
        <v>0</v>
      </c>
      <c r="AN7" s="39">
        <v>1.93</v>
      </c>
      <c r="AO7" s="39">
        <v>1.72</v>
      </c>
      <c r="AP7" s="39">
        <v>3.56</v>
      </c>
      <c r="AQ7" s="39">
        <v>2.74</v>
      </c>
      <c r="AR7" s="39">
        <v>3.7</v>
      </c>
      <c r="AS7" s="39">
        <v>1.08</v>
      </c>
      <c r="AT7" s="39">
        <v>822.06</v>
      </c>
      <c r="AU7" s="39">
        <v>850.16</v>
      </c>
      <c r="AV7" s="39">
        <v>317.22000000000003</v>
      </c>
      <c r="AW7" s="39">
        <v>363.26</v>
      </c>
      <c r="AX7" s="39">
        <v>300.52</v>
      </c>
      <c r="AY7" s="39">
        <v>391.54</v>
      </c>
      <c r="AZ7" s="39">
        <v>384.34</v>
      </c>
      <c r="BA7" s="39">
        <v>357.34</v>
      </c>
      <c r="BB7" s="39">
        <v>366.03</v>
      </c>
      <c r="BC7" s="39">
        <v>365.18</v>
      </c>
      <c r="BD7" s="39">
        <v>264.97000000000003</v>
      </c>
      <c r="BE7" s="39">
        <v>442.68</v>
      </c>
      <c r="BF7" s="39">
        <v>430.19</v>
      </c>
      <c r="BG7" s="39">
        <v>739.35</v>
      </c>
      <c r="BH7" s="39">
        <v>711.93</v>
      </c>
      <c r="BI7" s="39">
        <v>667.62</v>
      </c>
      <c r="BJ7" s="39">
        <v>386.97</v>
      </c>
      <c r="BK7" s="39">
        <v>380.58</v>
      </c>
      <c r="BL7" s="39">
        <v>373.69</v>
      </c>
      <c r="BM7" s="39">
        <v>370.12</v>
      </c>
      <c r="BN7" s="39">
        <v>371.65</v>
      </c>
      <c r="BO7" s="39">
        <v>266.61</v>
      </c>
      <c r="BP7" s="39">
        <v>109.66</v>
      </c>
      <c r="BQ7" s="39">
        <v>105.53</v>
      </c>
      <c r="BR7" s="39">
        <v>78.97</v>
      </c>
      <c r="BS7" s="39">
        <v>81.290000000000006</v>
      </c>
      <c r="BT7" s="39">
        <v>79.37</v>
      </c>
      <c r="BU7" s="39">
        <v>101.72</v>
      </c>
      <c r="BV7" s="39">
        <v>102.38</v>
      </c>
      <c r="BW7" s="39">
        <v>99.87</v>
      </c>
      <c r="BX7" s="39">
        <v>100.42</v>
      </c>
      <c r="BY7" s="39">
        <v>98.77</v>
      </c>
      <c r="BZ7" s="39">
        <v>103.24</v>
      </c>
      <c r="CA7" s="39">
        <v>119.66</v>
      </c>
      <c r="CB7" s="39">
        <v>124.51</v>
      </c>
      <c r="CC7" s="39">
        <v>166.44</v>
      </c>
      <c r="CD7" s="39">
        <v>161.94</v>
      </c>
      <c r="CE7" s="39">
        <v>166.19</v>
      </c>
      <c r="CF7" s="39">
        <v>168.2</v>
      </c>
      <c r="CG7" s="39">
        <v>168.67</v>
      </c>
      <c r="CH7" s="39">
        <v>171.81</v>
      </c>
      <c r="CI7" s="39">
        <v>171.67</v>
      </c>
      <c r="CJ7" s="39">
        <v>173.67</v>
      </c>
      <c r="CK7" s="39">
        <v>168.38</v>
      </c>
      <c r="CL7" s="39">
        <v>48.81</v>
      </c>
      <c r="CM7" s="39">
        <v>48.41</v>
      </c>
      <c r="CN7" s="39">
        <v>64.22</v>
      </c>
      <c r="CO7" s="39">
        <v>64.27</v>
      </c>
      <c r="CP7" s="39">
        <v>64.95</v>
      </c>
      <c r="CQ7" s="39">
        <v>54.77</v>
      </c>
      <c r="CR7" s="39">
        <v>54.92</v>
      </c>
      <c r="CS7" s="39">
        <v>60.03</v>
      </c>
      <c r="CT7" s="39">
        <v>59.74</v>
      </c>
      <c r="CU7" s="39">
        <v>59.67</v>
      </c>
      <c r="CV7" s="39">
        <v>60</v>
      </c>
      <c r="CW7" s="39">
        <v>78.040000000000006</v>
      </c>
      <c r="CX7" s="39">
        <v>78.010000000000005</v>
      </c>
      <c r="CY7" s="39">
        <v>75.62</v>
      </c>
      <c r="CZ7" s="39">
        <v>73.94</v>
      </c>
      <c r="DA7" s="39">
        <v>72.22</v>
      </c>
      <c r="DB7" s="39">
        <v>82.89</v>
      </c>
      <c r="DC7" s="39">
        <v>82.66</v>
      </c>
      <c r="DD7" s="39">
        <v>84.81</v>
      </c>
      <c r="DE7" s="39">
        <v>84.8</v>
      </c>
      <c r="DF7" s="39">
        <v>84.6</v>
      </c>
      <c r="DG7" s="39">
        <v>89.8</v>
      </c>
      <c r="DH7" s="39">
        <v>41.04</v>
      </c>
      <c r="DI7" s="39">
        <v>41.37</v>
      </c>
      <c r="DJ7" s="39">
        <v>27.81</v>
      </c>
      <c r="DK7" s="39">
        <v>30.46</v>
      </c>
      <c r="DL7" s="39">
        <v>32.94</v>
      </c>
      <c r="DM7" s="39">
        <v>47.46</v>
      </c>
      <c r="DN7" s="39">
        <v>48.49</v>
      </c>
      <c r="DO7" s="39">
        <v>47.28</v>
      </c>
      <c r="DP7" s="39">
        <v>47.66</v>
      </c>
      <c r="DQ7" s="39">
        <v>48.17</v>
      </c>
      <c r="DR7" s="39">
        <v>49.59</v>
      </c>
      <c r="DS7" s="39">
        <v>7.25</v>
      </c>
      <c r="DT7" s="39">
        <v>7.98</v>
      </c>
      <c r="DU7" s="39">
        <v>4.43</v>
      </c>
      <c r="DV7" s="39">
        <v>4.12</v>
      </c>
      <c r="DW7" s="39">
        <v>45.86</v>
      </c>
      <c r="DX7" s="39">
        <v>9.7100000000000009</v>
      </c>
      <c r="DY7" s="39">
        <v>12.79</v>
      </c>
      <c r="DZ7" s="39">
        <v>12.19</v>
      </c>
      <c r="EA7" s="39">
        <v>15.1</v>
      </c>
      <c r="EB7" s="39">
        <v>17.12</v>
      </c>
      <c r="EC7" s="39">
        <v>19.440000000000001</v>
      </c>
      <c r="ED7" s="39">
        <v>1.1399999999999999</v>
      </c>
      <c r="EE7" s="39">
        <v>0.5</v>
      </c>
      <c r="EF7" s="39">
        <v>0.1</v>
      </c>
      <c r="EG7" s="39">
        <v>0.03</v>
      </c>
      <c r="EH7" s="39">
        <v>0.38</v>
      </c>
      <c r="EI7" s="39">
        <v>0.99</v>
      </c>
      <c r="EJ7" s="39">
        <v>0.71</v>
      </c>
      <c r="EK7" s="39">
        <v>0.51</v>
      </c>
      <c r="EL7" s="39">
        <v>0.57999999999999996</v>
      </c>
      <c r="EM7" s="39">
        <v>0.54</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志賀　浄美</cp:lastModifiedBy>
  <cp:lastPrinted>2021-02-04T05:24:24Z</cp:lastPrinted>
  <dcterms:created xsi:type="dcterms:W3CDTF">2020-12-04T02:15:47Z</dcterms:created>
  <dcterms:modified xsi:type="dcterms:W3CDTF">2021-02-04T05:26:10Z</dcterms:modified>
  <cp:category/>
</cp:coreProperties>
</file>